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5232" yWindow="4392" windowWidth="13872" windowHeight="11700"/>
  </bookViews>
  <sheets>
    <sheet name="Financial - Legal Review" sheetId="1" r:id="rId1"/>
  </sheets>
  <definedNames>
    <definedName name="Dropdown1" localSheetId="0">'Financial - Legal Review'!#REF!</definedName>
    <definedName name="FSSDropDown" localSheetId="0">'Financial - Legal Review'!#REF!</definedName>
    <definedName name="OLE_LINK1" localSheetId="0">'Financial - Legal Review'!#REF!</definedName>
  </definedNames>
  <calcPr calcId="145621"/>
</workbook>
</file>

<file path=xl/calcChain.xml><?xml version="1.0" encoding="utf-8"?>
<calcChain xmlns="http://schemas.openxmlformats.org/spreadsheetml/2006/main">
  <c r="B13" i="1" l="1"/>
  <c r="B55" i="1"/>
  <c r="B56" i="1"/>
  <c r="B17" i="1" s="1"/>
  <c r="B14" i="1" l="1"/>
  <c r="C58" i="1"/>
  <c r="D58" i="1"/>
  <c r="B58" i="1"/>
  <c r="B19" i="1" s="1"/>
  <c r="C57" i="1"/>
  <c r="D57" i="1"/>
  <c r="B57" i="1"/>
  <c r="B18" i="1" s="1"/>
  <c r="B15" i="1" l="1"/>
  <c r="D56" i="1"/>
  <c r="C56" i="1"/>
  <c r="C55" i="1"/>
  <c r="D55" i="1"/>
  <c r="B16" i="1"/>
  <c r="F15" i="1" l="1"/>
  <c r="H15" i="1" s="1"/>
  <c r="F14" i="1"/>
  <c r="H14" i="1" s="1"/>
  <c r="F13" i="1"/>
  <c r="H13" i="1" s="1"/>
  <c r="F17" i="1" l="1"/>
  <c r="H17" i="1" s="1"/>
  <c r="F19" i="1"/>
  <c r="H19" i="1" s="1"/>
  <c r="E14" i="1"/>
  <c r="F16" i="1"/>
  <c r="H16" i="1" s="1"/>
  <c r="E15" i="1"/>
  <c r="E19" i="1" l="1"/>
  <c r="F18" i="1"/>
  <c r="H18" i="1" s="1"/>
  <c r="H20" i="1" s="1"/>
  <c r="B20" i="1" s="1"/>
  <c r="E16" i="1"/>
  <c r="E20" i="1" l="1"/>
  <c r="H21" i="1"/>
  <c r="E18" i="1"/>
</calcChain>
</file>

<file path=xl/sharedStrings.xml><?xml version="1.0" encoding="utf-8"?>
<sst xmlns="http://schemas.openxmlformats.org/spreadsheetml/2006/main" count="71" uniqueCount="66">
  <si>
    <t>Item</t>
  </si>
  <si>
    <t>Notes</t>
  </si>
  <si>
    <t>Year Business Started</t>
  </si>
  <si>
    <t>Material Public Filings, business-related suits, liens, judgments, bankruptcies</t>
  </si>
  <si>
    <t>None</t>
  </si>
  <si>
    <t>Current Assets (Balance Sheet)</t>
  </si>
  <si>
    <t>Current Liabilities (Balance Sheet)</t>
  </si>
  <si>
    <t>Total Shareholders Equity (Balance Sheet)</t>
  </si>
  <si>
    <t>Total Assets</t>
  </si>
  <si>
    <t>Total Liabilities</t>
  </si>
  <si>
    <t>Less than 5 years ago is a higher risk</t>
  </si>
  <si>
    <t>Date of Financials</t>
  </si>
  <si>
    <t>Private</t>
  </si>
  <si>
    <t>Public</t>
  </si>
  <si>
    <t>Cash &amp; Cash Equivalents (Balance Sheet)</t>
  </si>
  <si>
    <t>Accounts Receivable (Balance Sheet)</t>
  </si>
  <si>
    <t>Industry Average Current Ratio</t>
  </si>
  <si>
    <t>Industry Average Quick Ratio</t>
  </si>
  <si>
    <t>Industry Average Long Term Debt to Equity</t>
  </si>
  <si>
    <t>Industry Average Total Debt to Equity Ratio</t>
  </si>
  <si>
    <r>
      <t xml:space="preserve">Current Ratio
</t>
    </r>
    <r>
      <rPr>
        <i/>
        <sz val="8"/>
        <rFont val="Arial Narrow"/>
        <family val="2"/>
      </rPr>
      <t>(Current Assets / Current Liabilities)</t>
    </r>
  </si>
  <si>
    <r>
      <t xml:space="preserve">Long Term Debt to Equity Ratio
</t>
    </r>
    <r>
      <rPr>
        <i/>
        <sz val="8"/>
        <rFont val="Arial Narrow"/>
        <family val="2"/>
      </rPr>
      <t>(Long Term portion of Total Debt / Total Shareholders' Equity)</t>
    </r>
  </si>
  <si>
    <r>
      <t xml:space="preserve">Quick ratio (Acid Ratio)
</t>
    </r>
    <r>
      <rPr>
        <i/>
        <sz val="8"/>
        <rFont val="Arial Narrow"/>
        <family val="2"/>
      </rPr>
      <t>(Cash + Cash Equivalents + Accounts Receivable) / Current Liabilities)</t>
    </r>
  </si>
  <si>
    <r>
      <t xml:space="preserve">Total Debt to Equity Ratio
</t>
    </r>
    <r>
      <rPr>
        <i/>
        <sz val="8"/>
        <rFont val="Arial Narrow"/>
        <family val="2"/>
      </rPr>
      <t>(Total Debt / Shareholders Equity)</t>
    </r>
  </si>
  <si>
    <t>Overall Assessment</t>
  </si>
  <si>
    <t>Rating</t>
  </si>
  <si>
    <t>FINANCIAL ANALYSIS SUMMARY</t>
  </si>
  <si>
    <r>
      <t xml:space="preserve">Industry Average Ratios
</t>
    </r>
    <r>
      <rPr>
        <sz val="8"/>
        <rFont val="Arial Narrow"/>
        <family val="2"/>
      </rPr>
      <t>All Companies (Private and Public)</t>
    </r>
  </si>
  <si>
    <r>
      <t>RATIOS</t>
    </r>
    <r>
      <rPr>
        <sz val="10"/>
        <rFont val="Arial Narrow"/>
        <family val="2"/>
      </rPr>
      <t xml:space="preserve">
</t>
    </r>
    <r>
      <rPr>
        <sz val="8"/>
        <rFont val="Arial Narrow"/>
        <family val="2"/>
      </rPr>
      <t>If Public, enter ratios from: http://www.reuters.com/finance/stocks.
If Private, enter Financial Data above and the ratios will calculate automatically</t>
    </r>
  </si>
  <si>
    <r>
      <t xml:space="preserve">General Information
</t>
    </r>
    <r>
      <rPr>
        <sz val="8"/>
        <color indexed="8"/>
        <rFont val="Arial Narrow"/>
        <family val="2"/>
      </rPr>
      <t>All Companies (Private and Public)</t>
    </r>
  </si>
  <si>
    <r>
      <t xml:space="preserve">Must look in two Places
1. Listed under ‘Public Filings’ on the </t>
    </r>
    <r>
      <rPr>
        <u/>
        <sz val="8"/>
        <rFont val="Arial Narrow"/>
        <family val="2"/>
      </rPr>
      <t>D&amp;B Company Report</t>
    </r>
    <r>
      <rPr>
        <sz val="8"/>
        <rFont val="Arial Narrow"/>
        <family val="2"/>
      </rPr>
      <t xml:space="preserve">
2. In the </t>
    </r>
    <r>
      <rPr>
        <u/>
        <sz val="8"/>
        <rFont val="Arial Narrow"/>
        <family val="2"/>
      </rPr>
      <t>10-K</t>
    </r>
    <r>
      <rPr>
        <sz val="8"/>
        <rFont val="Arial Narrow"/>
        <family val="2"/>
      </rPr>
      <t>, search for "Legal Proceedings"</t>
    </r>
  </si>
  <si>
    <r>
      <t xml:space="preserve">Measures long term captial structure
</t>
    </r>
    <r>
      <rPr>
        <sz val="8"/>
        <rFont val="Arial Narrow"/>
        <family val="2"/>
      </rPr>
      <t>Compare to industry averages, lower is better</t>
    </r>
  </si>
  <si>
    <t>If a sub, name of company providing financials:</t>
  </si>
  <si>
    <t>Vendor Name:</t>
  </si>
  <si>
    <t>Financial Review Date:</t>
  </si>
  <si>
    <t>Financial Review Performed By:</t>
  </si>
  <si>
    <t>Directions, After gathering vendor financials and D&amp;B Reports, enter requested information in the grey shaded boxes</t>
  </si>
  <si>
    <r>
      <t xml:space="preserve">A measure of short term liquidity.- Higher is Stronger
</t>
    </r>
    <r>
      <rPr>
        <sz val="8"/>
        <rFont val="Arial Narrow"/>
        <family val="2"/>
      </rPr>
      <t>2.0 or Higher = Strong
1.5 – 1.99 = Satisfactory
1.01 – 1.49 = Marginal
1 and below = Weak (negative working capital)</t>
    </r>
  </si>
  <si>
    <r>
      <t>Measures capital structure of the vendor.</t>
    </r>
    <r>
      <rPr>
        <sz val="8"/>
        <rFont val="Arial Narrow"/>
        <family val="2"/>
      </rPr>
      <t xml:space="preserve">
The value must be compared against industry averages. Lower is better</t>
    </r>
  </si>
  <si>
    <t>ENTER FINANCIAL DATA TO CALCULATE RATIOS BELOW</t>
  </si>
  <si>
    <t>Sum</t>
  </si>
  <si>
    <t>Weighting</t>
  </si>
  <si>
    <t>Average</t>
  </si>
  <si>
    <r>
      <t xml:space="preserve">Total Debt to Equity Ratio </t>
    </r>
    <r>
      <rPr>
        <i/>
        <sz val="8"/>
        <rFont val="Arial"/>
        <family val="2"/>
      </rPr>
      <t>(10% weight)</t>
    </r>
  </si>
  <si>
    <r>
      <t xml:space="preserve">Long Term Debt to Equity Ratio </t>
    </r>
    <r>
      <rPr>
        <i/>
        <sz val="8"/>
        <rFont val="Arial"/>
        <family val="2"/>
      </rPr>
      <t>(10% weight)</t>
    </r>
  </si>
  <si>
    <r>
      <t xml:space="preserve">Material Legal Issues </t>
    </r>
    <r>
      <rPr>
        <i/>
        <sz val="8"/>
        <rFont val="Arial"/>
        <family val="2"/>
      </rPr>
      <t>(10% weight)</t>
    </r>
  </si>
  <si>
    <t>Public or Private Company</t>
  </si>
  <si>
    <t>1 - Lowest Risk of Financial Stress
2.- Low Risk of Financial Stress
3 - Moderate Risk of Financial Stress (Average)
4 - High Risk of Financial Stress
5 - Highest Risk of Financial Stress
0 - Bankrupt or Ceased Operations</t>
  </si>
  <si>
    <r>
      <t xml:space="preserve">Years in Business </t>
    </r>
    <r>
      <rPr>
        <i/>
        <sz val="8"/>
        <rFont val="Arial"/>
        <family val="2"/>
      </rPr>
      <t>(10% weight)</t>
    </r>
  </si>
  <si>
    <r>
      <t xml:space="preserve">Quick Ratio </t>
    </r>
    <r>
      <rPr>
        <i/>
        <sz val="8"/>
        <rFont val="Arial"/>
        <family val="2"/>
      </rPr>
      <t>(15% weight)</t>
    </r>
  </si>
  <si>
    <r>
      <t xml:space="preserve">Current Ratio </t>
    </r>
    <r>
      <rPr>
        <i/>
        <sz val="8"/>
        <rFont val="Arial"/>
        <family val="2"/>
      </rPr>
      <t>(15% weight)</t>
    </r>
  </si>
  <si>
    <t>Yes</t>
  </si>
  <si>
    <t>Year 1</t>
  </si>
  <si>
    <t>Year 2</t>
  </si>
  <si>
    <t>Year 3</t>
  </si>
  <si>
    <t>See: http://www.reuters.com/finance/stocks
Enter the stock symbol, click Go!, and then click 'Ratios' for the industry averages in the 'Financials' section of the report or use D&amp;B</t>
  </si>
  <si>
    <r>
      <t xml:space="preserve">A measure of short term liquidity - Higher is Stronger
</t>
    </r>
    <r>
      <rPr>
        <sz val="8"/>
        <rFont val="Arial Narrow"/>
        <family val="2"/>
      </rPr>
      <t>&gt;= 1.0 = Strong
0.5 – 0.999 = Satisfactory
Below 0.5 = Weak (Risks running out of capital)</t>
    </r>
  </si>
  <si>
    <r>
      <t>Experian Financial Risk Score</t>
    </r>
    <r>
      <rPr>
        <i/>
        <sz val="8"/>
        <rFont val="Arial"/>
        <family val="2"/>
      </rPr>
      <t>(30% weight)</t>
    </r>
  </si>
  <si>
    <t>Experian Report Date</t>
  </si>
  <si>
    <r>
      <t xml:space="preserve">Experian Financial Stability Risk Score Class (Ranked 1-5)
</t>
    </r>
    <r>
      <rPr>
        <i/>
        <sz val="8"/>
        <rFont val="Arial Narrow"/>
        <family val="2"/>
      </rPr>
      <t>(likelihood that a company will obtain legal relief from creditors or cease operations in the next 12 months relative to all other US companies)</t>
    </r>
  </si>
  <si>
    <t>Long Terml Debt</t>
  </si>
  <si>
    <t>Long Term Portion of Total Liabilities (Balance Sheet)</t>
  </si>
  <si>
    <t>Experian Number</t>
  </si>
  <si>
    <t>Risk Summary, Explanation or Mitigating Factors:</t>
  </si>
  <si>
    <r>
      <t xml:space="preserve">Financials 
</t>
    </r>
    <r>
      <rPr>
        <sz val="10"/>
        <rFont val="Arial Narrow"/>
        <family val="2"/>
      </rPr>
      <t xml:space="preserve">Public Companies 10-K or 10-Q &amp; </t>
    </r>
    <r>
      <rPr>
        <sz val="8"/>
        <rFont val="Arial Narrow"/>
        <family val="2"/>
      </rPr>
      <t>Private Companies Provided Data (All numbers in thousands)</t>
    </r>
  </si>
  <si>
    <r>
      <t>Vendor Financial Analysis Worksheet</t>
    </r>
    <r>
      <rPr>
        <sz val="10"/>
        <color indexed="8"/>
        <rFont val="Arial"/>
        <family val="2"/>
      </rPr>
      <t xml:space="preserve">
</t>
    </r>
    <r>
      <rPr>
        <i/>
        <sz val="10"/>
        <color indexed="8"/>
        <rFont val="Arial"/>
        <family val="2"/>
      </rPr>
      <t xml:space="preserve"> Vendor Management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</si>
</sst>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0.000"/>
  </numFmts>
  <fonts count="2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 Narrow"/>
      <family val="2"/>
    </font>
    <font>
      <i/>
      <sz val="8"/>
      <name val="Arial Narrow"/>
      <family val="2"/>
    </font>
    <font>
      <u/>
      <sz val="8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 style="thin">
        <color indexed="8"/>
      </bottom>
      <diagonal/>
    </border>
    <border>
      <left style="thin">
        <color indexed="8"/>
      </left>
      <right/>
      <top style="thin">
        <color indexed="22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22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0" xfId="0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4" fontId="2" fillId="0" borderId="0" xfId="1" applyNumberFormat="1" applyFont="1" applyFill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/>
    </xf>
    <xf numFmtId="0" fontId="18" fillId="0" borderId="0" xfId="0" applyFont="1"/>
    <xf numFmtId="0" fontId="12" fillId="4" borderId="1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20" fillId="0" borderId="0" xfId="0" applyFont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2" fontId="0" fillId="0" borderId="0" xfId="0" applyNumberFormat="1"/>
    <xf numFmtId="0" fontId="10" fillId="3" borderId="28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0" fillId="3" borderId="0" xfId="0" applyFill="1"/>
    <xf numFmtId="0" fontId="5" fillId="3" borderId="31" xfId="0" applyFont="1" applyFill="1" applyBorder="1"/>
    <xf numFmtId="0" fontId="5" fillId="3" borderId="32" xfId="0" applyFont="1" applyFill="1" applyBorder="1"/>
    <xf numFmtId="0" fontId="22" fillId="3" borderId="33" xfId="0" applyFont="1" applyFill="1" applyBorder="1" applyAlignment="1">
      <alignment horizontal="right" vertical="center" wrapText="1"/>
    </xf>
    <xf numFmtId="0" fontId="7" fillId="4" borderId="29" xfId="0" applyFont="1" applyFill="1" applyBorder="1" applyAlignment="1" applyProtection="1">
      <alignment horizontal="left" vertical="center"/>
      <protection locked="0"/>
    </xf>
    <xf numFmtId="14" fontId="7" fillId="4" borderId="29" xfId="0" applyNumberFormat="1" applyFont="1" applyFill="1" applyBorder="1" applyAlignment="1" applyProtection="1">
      <alignment horizontal="left" vertical="center"/>
      <protection locked="0"/>
    </xf>
    <xf numFmtId="14" fontId="7" fillId="4" borderId="35" xfId="0" applyNumberFormat="1" applyFont="1" applyFill="1" applyBorder="1" applyAlignment="1" applyProtection="1">
      <alignment horizontal="left" vertical="center"/>
      <protection locked="0"/>
    </xf>
    <xf numFmtId="14" fontId="2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2" fillId="4" borderId="37" xfId="0" applyNumberFormat="1" applyFont="1" applyFill="1" applyBorder="1" applyAlignment="1" applyProtection="1">
      <alignment horizont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6" xfId="1" applyNumberFormat="1" applyFont="1" applyFill="1" applyBorder="1" applyAlignment="1" applyProtection="1">
      <alignment horizontal="right" wrapText="1"/>
      <protection locked="0"/>
    </xf>
    <xf numFmtId="0" fontId="2" fillId="4" borderId="37" xfId="1" applyNumberFormat="1" applyFont="1" applyFill="1" applyBorder="1" applyAlignment="1" applyProtection="1">
      <alignment horizontal="right" wrapText="1"/>
      <protection locked="0"/>
    </xf>
    <xf numFmtId="0" fontId="2" fillId="4" borderId="39" xfId="1" applyNumberFormat="1" applyFont="1" applyFill="1" applyBorder="1" applyAlignment="1" applyProtection="1">
      <alignment horizontal="right" wrapText="1"/>
      <protection locked="0"/>
    </xf>
    <xf numFmtId="165" fontId="2" fillId="4" borderId="36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2" applyAlignment="1" applyProtection="1"/>
    <xf numFmtId="0" fontId="8" fillId="2" borderId="62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left" wrapText="1"/>
    </xf>
    <xf numFmtId="0" fontId="2" fillId="0" borderId="39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7" fillId="4" borderId="35" xfId="0" applyFont="1" applyFill="1" applyBorder="1" applyAlignment="1" applyProtection="1">
      <alignment horizontal="left" vertical="center"/>
      <protection locked="0"/>
    </xf>
    <xf numFmtId="0" fontId="2" fillId="8" borderId="56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wrapText="1"/>
    </xf>
    <xf numFmtId="0" fontId="2" fillId="8" borderId="67" xfId="0" applyFont="1" applyFill="1" applyBorder="1" applyAlignment="1">
      <alignment horizontal="left" vertical="center" wrapText="1"/>
    </xf>
    <xf numFmtId="0" fontId="24" fillId="0" borderId="0" xfId="0" applyFont="1"/>
    <xf numFmtId="164" fontId="0" fillId="0" borderId="0" xfId="0" applyNumberFormat="1"/>
    <xf numFmtId="14" fontId="2" fillId="9" borderId="74" xfId="0" applyNumberFormat="1" applyFont="1" applyFill="1" applyBorder="1" applyAlignment="1" applyProtection="1">
      <alignment horizontal="center" wrapText="1"/>
      <protection locked="0"/>
    </xf>
    <xf numFmtId="164" fontId="2" fillId="9" borderId="75" xfId="1" applyNumberFormat="1" applyFont="1" applyFill="1" applyBorder="1" applyAlignment="1" applyProtection="1">
      <alignment horizontal="center" wrapText="1"/>
      <protection locked="0"/>
    </xf>
    <xf numFmtId="164" fontId="2" fillId="4" borderId="76" xfId="1" applyNumberFormat="1" applyFont="1" applyFill="1" applyBorder="1" applyAlignment="1" applyProtection="1">
      <alignment horizontal="center" wrapText="1"/>
      <protection locked="0"/>
    </xf>
    <xf numFmtId="0" fontId="0" fillId="0" borderId="0" xfId="0"/>
    <xf numFmtId="0" fontId="17" fillId="0" borderId="0" xfId="0" applyFont="1"/>
    <xf numFmtId="2" fontId="0" fillId="0" borderId="0" xfId="0" applyNumberFormat="1"/>
    <xf numFmtId="9" fontId="0" fillId="0" borderId="0" xfId="8" applyFont="1"/>
    <xf numFmtId="0" fontId="6" fillId="4" borderId="34" xfId="9" applyFont="1" applyFill="1" applyBorder="1" applyAlignment="1" applyProtection="1">
      <alignment horizontal="left" vertical="center"/>
      <protection locked="0"/>
    </xf>
    <xf numFmtId="0" fontId="7" fillId="4" borderId="29" xfId="9" applyFont="1" applyFill="1" applyBorder="1" applyAlignment="1" applyProtection="1">
      <alignment horizontal="left" vertical="center"/>
      <protection locked="0"/>
    </xf>
    <xf numFmtId="14" fontId="2" fillId="9" borderId="74" xfId="0" applyNumberFormat="1" applyFont="1" applyFill="1" applyBorder="1" applyAlignment="1" applyProtection="1">
      <alignment horizontal="center" wrapText="1"/>
      <protection locked="0"/>
    </xf>
    <xf numFmtId="164" fontId="2" fillId="9" borderId="75" xfId="1" applyNumberFormat="1" applyFont="1" applyFill="1" applyBorder="1" applyAlignment="1" applyProtection="1">
      <alignment horizontal="center" wrapText="1"/>
      <protection locked="0"/>
    </xf>
    <xf numFmtId="164" fontId="2" fillId="4" borderId="76" xfId="1" applyNumberFormat="1" applyFont="1" applyFill="1" applyBorder="1" applyAlignment="1" applyProtection="1">
      <alignment horizontal="center" wrapText="1"/>
      <protection locked="0"/>
    </xf>
    <xf numFmtId="164" fontId="2" fillId="9" borderId="81" xfId="1" applyNumberFormat="1" applyFont="1" applyFill="1" applyBorder="1" applyAlignment="1" applyProtection="1">
      <alignment horizontal="center" wrapText="1"/>
      <protection locked="0"/>
    </xf>
    <xf numFmtId="9" fontId="2" fillId="9" borderId="75" xfId="1" applyNumberFormat="1" applyFont="1" applyFill="1" applyBorder="1" applyAlignment="1" applyProtection="1">
      <alignment horizontal="center" wrapText="1"/>
      <protection locked="0"/>
    </xf>
    <xf numFmtId="0" fontId="7" fillId="4" borderId="80" xfId="9" applyFont="1" applyFill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3" fillId="5" borderId="31" xfId="0" applyFont="1" applyFill="1" applyBorder="1" applyAlignment="1">
      <alignment horizontal="center" wrapText="1"/>
    </xf>
    <xf numFmtId="0" fontId="3" fillId="5" borderId="32" xfId="0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horizont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1" fillId="0" borderId="78" xfId="0" applyFont="1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18" fillId="7" borderId="57" xfId="0" applyFont="1" applyFill="1" applyBorder="1" applyAlignment="1">
      <alignment horizontal="center" vertical="center"/>
    </xf>
    <xf numFmtId="0" fontId="18" fillId="7" borderId="68" xfId="0" applyFont="1" applyFill="1" applyBorder="1" applyAlignment="1">
      <alignment horizontal="center" vertical="center"/>
    </xf>
    <xf numFmtId="0" fontId="18" fillId="7" borderId="60" xfId="0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/>
    </xf>
    <xf numFmtId="0" fontId="12" fillId="4" borderId="66" xfId="0" applyFont="1" applyFill="1" applyBorder="1" applyAlignment="1">
      <alignment horizontal="center"/>
    </xf>
    <xf numFmtId="0" fontId="12" fillId="4" borderId="70" xfId="0" applyFont="1" applyFill="1" applyBorder="1" applyAlignment="1">
      <alignment horizontal="center"/>
    </xf>
    <xf numFmtId="0" fontId="18" fillId="7" borderId="58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horizontal="center" vertical="center"/>
    </xf>
    <xf numFmtId="0" fontId="17" fillId="7" borderId="58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/>
    </xf>
    <xf numFmtId="0" fontId="17" fillId="4" borderId="58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0" fillId="0" borderId="5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52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5" borderId="41" xfId="0" applyFont="1" applyFill="1" applyBorder="1" applyAlignment="1">
      <alignment horizontal="center" wrapText="1"/>
    </xf>
    <xf numFmtId="0" fontId="3" fillId="5" borderId="42" xfId="0" applyFont="1" applyFill="1" applyBorder="1" applyAlignment="1">
      <alignment horizontal="center" wrapText="1"/>
    </xf>
    <xf numFmtId="0" fontId="3" fillId="5" borderId="43" xfId="0" applyFont="1" applyFill="1" applyBorder="1" applyAlignment="1">
      <alignment horizontal="center" wrapText="1"/>
    </xf>
    <xf numFmtId="0" fontId="17" fillId="7" borderId="59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center" vertical="center" wrapText="1"/>
    </xf>
    <xf numFmtId="0" fontId="17" fillId="7" borderId="61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3" fillId="6" borderId="31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wrapText="1"/>
    </xf>
    <xf numFmtId="0" fontId="14" fillId="5" borderId="32" xfId="0" applyFont="1" applyFill="1" applyBorder="1" applyAlignment="1">
      <alignment horizontal="center" wrapText="1"/>
    </xf>
    <xf numFmtId="0" fontId="14" fillId="5" borderId="33" xfId="0" applyFont="1" applyFill="1" applyBorder="1" applyAlignment="1">
      <alignment horizontal="center" wrapText="1"/>
    </xf>
    <xf numFmtId="0" fontId="1" fillId="0" borderId="53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7" fillId="0" borderId="55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13" fillId="2" borderId="32" xfId="0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</cellXfs>
  <cellStyles count="10">
    <cellStyle name="Currency" xfId="1" builtinId="4"/>
    <cellStyle name="Currency 2" xfId="6"/>
    <cellStyle name="Currency 3" xfId="3"/>
    <cellStyle name="Hyperlink" xfId="2" builtinId="8"/>
    <cellStyle name="Hyperlink 2" xfId="7"/>
    <cellStyle name="Hyperlink 3" xfId="4"/>
    <cellStyle name="Normal" xfId="0" builtinId="0"/>
    <cellStyle name="Normal 2" xfId="9"/>
    <cellStyle name="Percent 2" xfId="8"/>
    <cellStyle name="Percent 3" xfId="5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fgColor auto="1"/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8"/>
  <sheetViews>
    <sheetView tabSelected="1" topLeftCell="A49" zoomScaleNormal="100" workbookViewId="0">
      <selection activeCell="A4" sqref="A4:D4"/>
    </sheetView>
  </sheetViews>
  <sheetFormatPr defaultRowHeight="13.2" x14ac:dyDescent="0.25"/>
  <cols>
    <col min="1" max="1" width="42.6640625" customWidth="1"/>
    <col min="2" max="2" width="11.88671875" customWidth="1"/>
    <col min="3" max="3" width="13.33203125" customWidth="1"/>
    <col min="4" max="4" width="15" customWidth="1"/>
    <col min="5" max="5" width="48.88671875" customWidth="1"/>
    <col min="6" max="10" width="9.109375" hidden="1" customWidth="1"/>
    <col min="11" max="11" width="10.109375" hidden="1" customWidth="1"/>
    <col min="12" max="13" width="9.109375" hidden="1" customWidth="1"/>
    <col min="14" max="14" width="18.5546875" customWidth="1"/>
    <col min="15" max="15" width="20.109375" customWidth="1"/>
  </cols>
  <sheetData>
    <row r="1" spans="1:14" ht="46.5" customHeight="1" x14ac:dyDescent="0.25">
      <c r="A1" s="44"/>
      <c r="B1" s="45"/>
      <c r="C1" s="45"/>
      <c r="D1" s="45"/>
      <c r="E1" s="46" t="s">
        <v>65</v>
      </c>
      <c r="M1">
        <v>1</v>
      </c>
    </row>
    <row r="2" spans="1:14" ht="12" customHeight="1" x14ac:dyDescent="0.25">
      <c r="A2" s="43"/>
      <c r="B2" s="43"/>
      <c r="C2" s="43"/>
      <c r="D2" s="43"/>
      <c r="E2" s="43"/>
      <c r="L2" t="s">
        <v>13</v>
      </c>
      <c r="M2">
        <v>2</v>
      </c>
    </row>
    <row r="3" spans="1:14" ht="24.9" customHeight="1" x14ac:dyDescent="0.25">
      <c r="A3" s="123" t="s">
        <v>33</v>
      </c>
      <c r="B3" s="124"/>
      <c r="C3" s="124"/>
      <c r="D3" s="125"/>
      <c r="E3" s="80"/>
      <c r="L3" t="s">
        <v>12</v>
      </c>
      <c r="M3">
        <v>3</v>
      </c>
    </row>
    <row r="4" spans="1:14" ht="24.9" customHeight="1" x14ac:dyDescent="0.25">
      <c r="A4" s="126" t="s">
        <v>32</v>
      </c>
      <c r="B4" s="122"/>
      <c r="C4" s="122"/>
      <c r="D4" s="127"/>
      <c r="E4" s="47"/>
      <c r="M4">
        <v>4</v>
      </c>
    </row>
    <row r="5" spans="1:14" ht="24.9" customHeight="1" x14ac:dyDescent="0.25">
      <c r="A5" s="120" t="s">
        <v>46</v>
      </c>
      <c r="B5" s="121"/>
      <c r="C5" s="121"/>
      <c r="D5" s="122"/>
      <c r="E5" s="81"/>
      <c r="M5">
        <v>5</v>
      </c>
    </row>
    <row r="6" spans="1:14" ht="24.9" customHeight="1" x14ac:dyDescent="0.25">
      <c r="A6" s="128" t="s">
        <v>34</v>
      </c>
      <c r="B6" s="129"/>
      <c r="C6" s="129"/>
      <c r="D6" s="130"/>
      <c r="E6" s="48"/>
      <c r="M6">
        <v>0</v>
      </c>
    </row>
    <row r="7" spans="1:14" ht="24.9" customHeight="1" x14ac:dyDescent="0.25">
      <c r="A7" s="140" t="s">
        <v>11</v>
      </c>
      <c r="B7" s="141"/>
      <c r="C7" s="141"/>
      <c r="D7" s="129"/>
      <c r="E7" s="49"/>
      <c r="N7" s="88"/>
    </row>
    <row r="8" spans="1:14" ht="24.9" customHeight="1" x14ac:dyDescent="0.25">
      <c r="A8" s="137" t="s">
        <v>35</v>
      </c>
      <c r="B8" s="138"/>
      <c r="C8" s="138"/>
      <c r="D8" s="139"/>
      <c r="E8" s="66"/>
      <c r="J8" t="s">
        <v>12</v>
      </c>
    </row>
    <row r="9" spans="1:14" ht="24.9" customHeight="1" x14ac:dyDescent="0.25">
      <c r="A9" s="96" t="s">
        <v>62</v>
      </c>
      <c r="B9" s="97"/>
      <c r="C9" s="97"/>
      <c r="D9" s="97"/>
      <c r="E9" s="87"/>
    </row>
    <row r="10" spans="1:14" ht="21.75" customHeight="1" x14ac:dyDescent="0.25">
      <c r="A10" s="43"/>
      <c r="B10" s="43"/>
      <c r="C10" s="43"/>
      <c r="D10" s="43"/>
      <c r="E10" s="43"/>
      <c r="J10" t="s">
        <v>13</v>
      </c>
    </row>
    <row r="11" spans="1:14" ht="37.5" customHeight="1" x14ac:dyDescent="0.25">
      <c r="A11" s="142" t="s">
        <v>26</v>
      </c>
      <c r="B11" s="143"/>
      <c r="C11" s="143"/>
      <c r="D11" s="143"/>
      <c r="E11" s="144"/>
    </row>
    <row r="12" spans="1:14" s="28" customFormat="1" ht="15" customHeight="1" x14ac:dyDescent="0.3">
      <c r="A12" s="29" t="s">
        <v>0</v>
      </c>
      <c r="B12" s="101" t="s">
        <v>25</v>
      </c>
      <c r="C12" s="102"/>
      <c r="D12" s="103"/>
      <c r="E12" s="30" t="s">
        <v>1</v>
      </c>
      <c r="F12" s="76" t="s">
        <v>40</v>
      </c>
      <c r="G12" s="76" t="s">
        <v>41</v>
      </c>
      <c r="H12" s="77" t="s">
        <v>42</v>
      </c>
      <c r="J12" t="s">
        <v>51</v>
      </c>
    </row>
    <row r="13" spans="1:14" ht="18" customHeight="1" x14ac:dyDescent="0.25">
      <c r="A13" s="31" t="s">
        <v>57</v>
      </c>
      <c r="B13" s="98" t="str">
        <f>IF(D33&lt;4, "Satisfactory", IF(D33=4, "High Risk", "Critical Risk"))</f>
        <v>Satisfactory</v>
      </c>
      <c r="C13" s="99"/>
      <c r="D13" s="100"/>
      <c r="E13" s="35"/>
      <c r="F13" s="76">
        <f>D33</f>
        <v>0</v>
      </c>
      <c r="G13" s="79">
        <v>0.6</v>
      </c>
      <c r="H13" s="76">
        <f t="shared" ref="H13:H19" si="0">F13*G13</f>
        <v>0</v>
      </c>
      <c r="J13" t="s">
        <v>4</v>
      </c>
    </row>
    <row r="14" spans="1:14" ht="18" customHeight="1" x14ac:dyDescent="0.25">
      <c r="A14" s="32" t="s">
        <v>48</v>
      </c>
      <c r="B14" s="104" t="str">
        <f ca="1">IF(YEAR(NOW()) -D34 &gt;5, "Satisfactory", "High Risk")</f>
        <v>Satisfactory</v>
      </c>
      <c r="C14" s="105"/>
      <c r="D14" s="106"/>
      <c r="E14" s="36" t="str">
        <f ca="1">IF(B14 &lt;&gt;"", (IF(B14 &lt;&gt; "Satisfactory", "Explanation Required Below", "")),"")</f>
        <v/>
      </c>
      <c r="F14" s="76">
        <f ca="1">IF((YEAR(NOW()) - D34) &lt; 5, 4, 1)</f>
        <v>1</v>
      </c>
      <c r="G14" s="79">
        <v>0.05</v>
      </c>
      <c r="H14" s="76">
        <f t="shared" ca="1" si="0"/>
        <v>0.05</v>
      </c>
      <c r="J14">
        <v>0</v>
      </c>
    </row>
    <row r="15" spans="1:14" ht="18" customHeight="1" x14ac:dyDescent="0.25">
      <c r="A15" s="32" t="s">
        <v>45</v>
      </c>
      <c r="B15" s="107" t="str">
        <f>IF(D35&lt;&gt;"",IF(D35="None","Satisfactory","Explanation Required"), "")</f>
        <v/>
      </c>
      <c r="C15" s="108"/>
      <c r="D15" s="109"/>
      <c r="E15" s="36" t="str">
        <f>IF(B15 &lt;&gt;"", (IF(B15 &lt;&gt; "Satisfactory", "Explanation Required Below", "")),"")</f>
        <v/>
      </c>
      <c r="F15" s="76">
        <f>IF(D35="None",1, 3)</f>
        <v>3</v>
      </c>
      <c r="G15" s="79">
        <v>0.05</v>
      </c>
      <c r="H15" s="76">
        <f t="shared" si="0"/>
        <v>0.15000000000000002</v>
      </c>
      <c r="J15">
        <v>1</v>
      </c>
    </row>
    <row r="16" spans="1:14" ht="18" customHeight="1" x14ac:dyDescent="0.25">
      <c r="A16" s="32" t="s">
        <v>49</v>
      </c>
      <c r="B16" s="110" t="e">
        <f>IF(B55&lt;&gt;"",(IF(B55&gt;=1,"Strong",IF(B55&gt;0.5,"Satisfactory","Weak"))), "")</f>
        <v>#DIV/0!</v>
      </c>
      <c r="C16" s="105"/>
      <c r="D16" s="106"/>
      <c r="E16" s="36" t="e">
        <f>IF(B16 = "Weak", "Explanation Required Below", "")</f>
        <v>#DIV/0!</v>
      </c>
      <c r="F16" s="76" t="e">
        <f>IF(D55&gt;=1,1,IF(D55&gt;0.5,2.5,4.5))</f>
        <v>#DIV/0!</v>
      </c>
      <c r="G16" s="79">
        <v>0.1</v>
      </c>
      <c r="H16" s="76" t="e">
        <f t="shared" si="0"/>
        <v>#DIV/0!</v>
      </c>
      <c r="J16">
        <v>2</v>
      </c>
    </row>
    <row r="17" spans="1:10" ht="18" customHeight="1" x14ac:dyDescent="0.25">
      <c r="A17" s="32" t="s">
        <v>50</v>
      </c>
      <c r="B17" s="111" t="e">
        <f>IF(B56 &lt;&gt;"", (IF(B56 &gt;=2, "Strong", IF(B56&gt;=1.5,"Satisfactory",IF(B56&gt;1.01,"Marginal", "Weak")))), "")</f>
        <v>#DIV/0!</v>
      </c>
      <c r="C17" s="112"/>
      <c r="D17" s="113"/>
      <c r="E17" s="36"/>
      <c r="F17" s="76" t="e">
        <f>IF(D56 &gt;=2, 1, IF(D56&gt;=1.5,2,IF(D56&gt;1.01,3, 4.5)))</f>
        <v>#DIV/0!</v>
      </c>
      <c r="G17" s="79">
        <v>0.1</v>
      </c>
      <c r="H17" s="76" t="e">
        <f t="shared" si="0"/>
        <v>#DIV/0!</v>
      </c>
      <c r="J17">
        <v>3</v>
      </c>
    </row>
    <row r="18" spans="1:10" ht="18" customHeight="1" x14ac:dyDescent="0.25">
      <c r="A18" s="32" t="s">
        <v>44</v>
      </c>
      <c r="B18" s="107" t="e">
        <f>IF(B57&lt;&gt;"",(IF(B57&lt;=D51,"Satisfactory","Explanation Required")),"")</f>
        <v>#DIV/0!</v>
      </c>
      <c r="C18" s="108"/>
      <c r="D18" s="109"/>
      <c r="E18" s="36" t="e">
        <f>IF(B18&lt;&gt;"", (IF(B18 &lt;&gt; "Satisfactory", "Explanation Required Below", "")),"")</f>
        <v>#DIV/0!</v>
      </c>
      <c r="F18" s="76" t="e">
        <f>IF(D57 &lt; D51, 1, 3.25)</f>
        <v>#DIV/0!</v>
      </c>
      <c r="G18" s="79">
        <v>0.1</v>
      </c>
      <c r="H18" s="76" t="e">
        <f t="shared" si="0"/>
        <v>#DIV/0!</v>
      </c>
      <c r="J18">
        <v>4</v>
      </c>
    </row>
    <row r="19" spans="1:10" ht="18" customHeight="1" x14ac:dyDescent="0.25">
      <c r="A19" s="33" t="s">
        <v>43</v>
      </c>
      <c r="B19" s="134" t="e">
        <f>IF(B58&lt;&gt;"",(IF(B58&lt;=D52,"Satisfactory","Explanation Required")),"")</f>
        <v>#DIV/0!</v>
      </c>
      <c r="C19" s="135"/>
      <c r="D19" s="136"/>
      <c r="E19" s="37" t="e">
        <f>IF(B19&lt;&gt;"", (IF(B19 &lt;&gt; "Satisfactory", "Explanation Required Below", "")),"")</f>
        <v>#DIV/0!</v>
      </c>
      <c r="F19" s="76" t="e">
        <f>IF(D58&lt;D52, 1, 3.25)</f>
        <v>#DIV/0!</v>
      </c>
      <c r="G19" s="79">
        <v>0.1</v>
      </c>
      <c r="H19" s="76" t="e">
        <f t="shared" si="0"/>
        <v>#DIV/0!</v>
      </c>
    </row>
    <row r="20" spans="1:10" ht="26.25" customHeight="1" x14ac:dyDescent="0.25">
      <c r="A20" s="27" t="s">
        <v>24</v>
      </c>
      <c r="B20" s="158" t="e">
        <f ca="1">IF(H20&lt;2, "Strong", IF(H20&lt;3, "Satisfactory", IF(H20&lt;4, "Needs Improvement", "Unsatisfactory")))</f>
        <v>#DIV/0!</v>
      </c>
      <c r="C20" s="158"/>
      <c r="D20" s="159"/>
      <c r="E20" s="38" t="e">
        <f ca="1">("Weighted Average = "&amp;H20)</f>
        <v>#DIV/0!</v>
      </c>
      <c r="F20" s="76"/>
      <c r="G20" s="76"/>
      <c r="H20" s="78" t="e">
        <f ca="1">SUM(H13:H19)</f>
        <v>#DIV/0!</v>
      </c>
      <c r="I20" s="39"/>
    </row>
    <row r="21" spans="1:10" ht="15" customHeight="1" x14ac:dyDescent="0.25">
      <c r="F21" s="76"/>
      <c r="G21" s="76"/>
      <c r="H21" s="76" t="e">
        <f ca="1">SUM(H13:H18)</f>
        <v>#DIV/0!</v>
      </c>
      <c r="J21">
        <v>5</v>
      </c>
    </row>
    <row r="22" spans="1:10" ht="12.75" customHeight="1" x14ac:dyDescent="0.25">
      <c r="A22" s="155" t="s">
        <v>63</v>
      </c>
      <c r="B22" s="156"/>
      <c r="C22" s="156"/>
      <c r="D22" s="156"/>
      <c r="E22" s="157"/>
    </row>
    <row r="23" spans="1:10" ht="12.75" customHeight="1" x14ac:dyDescent="0.25">
      <c r="A23" s="148"/>
      <c r="B23" s="149"/>
      <c r="C23" s="149"/>
      <c r="D23" s="149"/>
      <c r="E23" s="150"/>
    </row>
    <row r="24" spans="1:10" ht="12.75" customHeight="1" x14ac:dyDescent="0.25">
      <c r="A24" s="151"/>
      <c r="B24" s="149"/>
      <c r="C24" s="149"/>
      <c r="D24" s="149"/>
      <c r="E24" s="150"/>
    </row>
    <row r="25" spans="1:10" ht="12.75" customHeight="1" x14ac:dyDescent="0.25">
      <c r="A25" s="151"/>
      <c r="B25" s="149"/>
      <c r="C25" s="149"/>
      <c r="D25" s="149"/>
      <c r="E25" s="150"/>
    </row>
    <row r="26" spans="1:10" ht="106.5" customHeight="1" x14ac:dyDescent="0.25">
      <c r="A26" s="152"/>
      <c r="B26" s="153"/>
      <c r="C26" s="153"/>
      <c r="D26" s="153"/>
      <c r="E26" s="154"/>
    </row>
    <row r="27" spans="1:10" ht="12.75" customHeight="1" x14ac:dyDescent="0.25"/>
    <row r="28" spans="1:10" ht="12.75" customHeight="1" x14ac:dyDescent="0.25">
      <c r="A28" s="34" t="s">
        <v>36</v>
      </c>
      <c r="B28" s="34"/>
      <c r="C28" s="34"/>
    </row>
    <row r="29" spans="1:10" ht="12.75" customHeight="1" x14ac:dyDescent="0.25"/>
    <row r="30" spans="1:10" ht="26.25" customHeight="1" x14ac:dyDescent="0.25">
      <c r="A30" s="20" t="s">
        <v>0</v>
      </c>
      <c r="B30" s="61" t="s">
        <v>52</v>
      </c>
      <c r="C30" s="61" t="s">
        <v>53</v>
      </c>
      <c r="D30" s="21" t="s">
        <v>54</v>
      </c>
      <c r="E30" s="22" t="s">
        <v>1</v>
      </c>
      <c r="J30">
        <v>6</v>
      </c>
    </row>
    <row r="31" spans="1:10" ht="27.75" customHeight="1" x14ac:dyDescent="0.3">
      <c r="A31" s="145" t="s">
        <v>29</v>
      </c>
      <c r="B31" s="146"/>
      <c r="C31" s="146"/>
      <c r="D31" s="146"/>
      <c r="E31" s="147"/>
    </row>
    <row r="32" spans="1:10" s="1" customFormat="1" ht="12.75" customHeight="1" x14ac:dyDescent="0.25">
      <c r="A32" s="4" t="s">
        <v>58</v>
      </c>
      <c r="B32" s="67"/>
      <c r="C32" s="67"/>
      <c r="D32" s="50"/>
      <c r="E32" s="23"/>
      <c r="J32" s="1">
        <v>7</v>
      </c>
    </row>
    <row r="33" spans="1:16" ht="73.5" customHeight="1" x14ac:dyDescent="0.25">
      <c r="A33" s="2" t="s">
        <v>59</v>
      </c>
      <c r="B33" s="68"/>
      <c r="C33" s="68"/>
      <c r="D33" s="51"/>
      <c r="E33" s="24" t="s">
        <v>47</v>
      </c>
      <c r="J33" s="6">
        <v>9</v>
      </c>
    </row>
    <row r="34" spans="1:16" ht="13.8" x14ac:dyDescent="0.3">
      <c r="A34" s="5" t="s">
        <v>2</v>
      </c>
      <c r="B34" s="69"/>
      <c r="C34" s="69"/>
      <c r="D34" s="52"/>
      <c r="E34" s="25" t="s">
        <v>10</v>
      </c>
    </row>
    <row r="35" spans="1:16" ht="45" customHeight="1" x14ac:dyDescent="0.25">
      <c r="A35" s="7" t="s">
        <v>3</v>
      </c>
      <c r="B35" s="70"/>
      <c r="C35" s="70"/>
      <c r="D35" s="53"/>
      <c r="E35" s="26" t="s">
        <v>30</v>
      </c>
    </row>
    <row r="36" spans="1:16" ht="24.75" customHeight="1" x14ac:dyDescent="0.3">
      <c r="A36" s="131" t="s">
        <v>64</v>
      </c>
      <c r="B36" s="132"/>
      <c r="C36" s="132"/>
      <c r="D36" s="132"/>
      <c r="E36" s="133"/>
      <c r="N36" s="76"/>
      <c r="O36" s="76"/>
      <c r="P36" s="76"/>
    </row>
    <row r="37" spans="1:16" ht="12.75" customHeight="1" x14ac:dyDescent="0.3">
      <c r="A37" s="15" t="s">
        <v>11</v>
      </c>
      <c r="B37" s="82">
        <v>42003</v>
      </c>
      <c r="C37" s="82">
        <v>41638</v>
      </c>
      <c r="D37" s="73">
        <v>41273</v>
      </c>
      <c r="E37" s="117" t="s">
        <v>39</v>
      </c>
      <c r="N37" s="76"/>
      <c r="O37" s="76"/>
      <c r="P37" s="76"/>
    </row>
    <row r="38" spans="1:16" ht="12.75" customHeight="1" x14ac:dyDescent="0.3">
      <c r="A38" s="16" t="s">
        <v>14</v>
      </c>
      <c r="B38" s="83"/>
      <c r="C38" s="83"/>
      <c r="D38" s="74"/>
      <c r="E38" s="118"/>
      <c r="N38" s="76"/>
      <c r="O38" s="76"/>
      <c r="P38" s="76"/>
    </row>
    <row r="39" spans="1:16" ht="12.75" customHeight="1" x14ac:dyDescent="0.3">
      <c r="A39" s="16" t="s">
        <v>15</v>
      </c>
      <c r="B39" s="83"/>
      <c r="C39" s="83"/>
      <c r="D39" s="83"/>
      <c r="E39" s="118"/>
      <c r="N39" s="76"/>
      <c r="O39" s="76"/>
      <c r="P39" s="76"/>
    </row>
    <row r="40" spans="1:16" ht="12.75" customHeight="1" x14ac:dyDescent="0.3">
      <c r="A40" s="16" t="s">
        <v>5</v>
      </c>
      <c r="B40" s="83"/>
      <c r="C40" s="83"/>
      <c r="D40" s="74"/>
      <c r="E40" s="118"/>
      <c r="K40" s="71"/>
      <c r="N40" s="76"/>
      <c r="O40" s="76"/>
      <c r="P40" s="76"/>
    </row>
    <row r="41" spans="1:16" ht="12.75" customHeight="1" x14ac:dyDescent="0.3">
      <c r="A41" s="16" t="s">
        <v>8</v>
      </c>
      <c r="B41" s="83"/>
      <c r="C41" s="83"/>
      <c r="D41" s="74"/>
      <c r="E41" s="118"/>
      <c r="N41" s="76"/>
      <c r="O41" s="76"/>
      <c r="P41" s="76"/>
    </row>
    <row r="42" spans="1:16" ht="12.75" customHeight="1" x14ac:dyDescent="0.3">
      <c r="A42" s="16" t="s">
        <v>60</v>
      </c>
      <c r="B42" s="83"/>
      <c r="C42" s="83"/>
      <c r="D42" s="74"/>
      <c r="E42" s="118"/>
      <c r="N42" s="76"/>
      <c r="O42" s="76"/>
      <c r="P42" s="76"/>
    </row>
    <row r="43" spans="1:16" ht="12.75" customHeight="1" x14ac:dyDescent="0.3">
      <c r="A43" s="16" t="s">
        <v>61</v>
      </c>
      <c r="B43" s="86"/>
      <c r="C43" s="86"/>
      <c r="D43" s="86"/>
      <c r="E43" s="118"/>
      <c r="N43" s="76"/>
      <c r="O43" s="76"/>
      <c r="P43" s="76"/>
    </row>
    <row r="44" spans="1:16" ht="12.75" customHeight="1" x14ac:dyDescent="0.3">
      <c r="A44" s="16" t="s">
        <v>6</v>
      </c>
      <c r="B44" s="83"/>
      <c r="C44" s="83"/>
      <c r="D44" s="74"/>
      <c r="E44" s="118"/>
      <c r="N44" s="76"/>
      <c r="O44" s="76"/>
      <c r="P44" s="76"/>
    </row>
    <row r="45" spans="1:16" ht="12.75" customHeight="1" x14ac:dyDescent="0.3">
      <c r="A45" s="16" t="s">
        <v>9</v>
      </c>
      <c r="B45" s="85"/>
      <c r="C45" s="85"/>
      <c r="D45" s="85"/>
      <c r="E45" s="118"/>
      <c r="N45" s="76"/>
      <c r="O45" s="76"/>
      <c r="P45" s="76"/>
    </row>
    <row r="46" spans="1:16" ht="12.75" customHeight="1" x14ac:dyDescent="0.3">
      <c r="A46" s="17" t="s">
        <v>7</v>
      </c>
      <c r="B46" s="84"/>
      <c r="C46" s="84"/>
      <c r="D46" s="75"/>
      <c r="E46" s="119"/>
      <c r="K46" s="72"/>
      <c r="N46" s="76"/>
      <c r="O46" s="76"/>
      <c r="P46" s="76"/>
    </row>
    <row r="47" spans="1:16" ht="12.75" customHeight="1" x14ac:dyDescent="0.3">
      <c r="A47" s="13"/>
      <c r="B47" s="64"/>
      <c r="C47" s="64"/>
      <c r="D47" s="10"/>
      <c r="E47" s="14"/>
      <c r="N47" s="1"/>
      <c r="O47" s="1"/>
    </row>
    <row r="48" spans="1:16" ht="26.25" customHeight="1" x14ac:dyDescent="0.25">
      <c r="A48" s="93" t="s">
        <v>27</v>
      </c>
      <c r="B48" s="94"/>
      <c r="C48" s="94"/>
      <c r="D48" s="94"/>
      <c r="E48" s="95"/>
      <c r="N48" s="76"/>
    </row>
    <row r="49" spans="1:14" ht="12.75" customHeight="1" x14ac:dyDescent="0.3">
      <c r="A49" s="9" t="s">
        <v>17</v>
      </c>
      <c r="B49" s="65"/>
      <c r="C49" s="65"/>
      <c r="D49" s="54"/>
      <c r="E49" s="114" t="s">
        <v>55</v>
      </c>
      <c r="K49" s="60"/>
      <c r="N49" s="60"/>
    </row>
    <row r="50" spans="1:14" ht="12.75" customHeight="1" x14ac:dyDescent="0.3">
      <c r="A50" s="8" t="s">
        <v>16</v>
      </c>
      <c r="B50" s="62"/>
      <c r="C50" s="62"/>
      <c r="D50" s="55"/>
      <c r="E50" s="115"/>
    </row>
    <row r="51" spans="1:14" ht="12.75" customHeight="1" x14ac:dyDescent="0.3">
      <c r="A51" s="8" t="s">
        <v>18</v>
      </c>
      <c r="B51" s="62"/>
      <c r="C51" s="62"/>
      <c r="D51" s="55"/>
      <c r="E51" s="115"/>
    </row>
    <row r="52" spans="1:14" ht="12.75" customHeight="1" x14ac:dyDescent="0.3">
      <c r="A52" s="12" t="s">
        <v>19</v>
      </c>
      <c r="B52" s="63"/>
      <c r="C52" s="63"/>
      <c r="D52" s="56"/>
      <c r="E52" s="116"/>
    </row>
    <row r="53" spans="1:14" ht="12.75" customHeight="1" x14ac:dyDescent="0.3">
      <c r="A53" s="13"/>
      <c r="B53" s="64"/>
      <c r="C53" s="64"/>
      <c r="D53" s="18"/>
      <c r="E53" s="19"/>
    </row>
    <row r="54" spans="1:14" ht="39.75" customHeight="1" x14ac:dyDescent="0.3">
      <c r="A54" s="89" t="s">
        <v>28</v>
      </c>
      <c r="B54" s="90"/>
      <c r="C54" s="90"/>
      <c r="D54" s="91"/>
      <c r="E54" s="92"/>
    </row>
    <row r="55" spans="1:14" ht="40.799999999999997" x14ac:dyDescent="0.25">
      <c r="A55" s="4" t="s">
        <v>22</v>
      </c>
      <c r="B55" s="57" t="e">
        <f>(B38+B39) /B44</f>
        <v>#DIV/0!</v>
      </c>
      <c r="C55" s="57" t="e">
        <f>(C38+C39) /C44</f>
        <v>#DIV/0!</v>
      </c>
      <c r="D55" s="57" t="e">
        <f>(D38+D39) /D44</f>
        <v>#DIV/0!</v>
      </c>
      <c r="E55" s="40" t="s">
        <v>56</v>
      </c>
    </row>
    <row r="56" spans="1:14" ht="51" x14ac:dyDescent="0.25">
      <c r="A56" s="3" t="s">
        <v>20</v>
      </c>
      <c r="B56" s="58" t="e">
        <f>B40/B44</f>
        <v>#DIV/0!</v>
      </c>
      <c r="C56" s="58" t="e">
        <f>C40/C44</f>
        <v>#DIV/0!</v>
      </c>
      <c r="D56" s="58" t="e">
        <f>D40/D44</f>
        <v>#DIV/0!</v>
      </c>
      <c r="E56" s="41" t="s">
        <v>37</v>
      </c>
    </row>
    <row r="57" spans="1:14" ht="24" x14ac:dyDescent="0.25">
      <c r="A57" s="3" t="s">
        <v>21</v>
      </c>
      <c r="B57" s="58" t="e">
        <f>B42/B46</f>
        <v>#DIV/0!</v>
      </c>
      <c r="C57" s="58" t="e">
        <f t="shared" ref="C57:D57" si="1">C42/C46</f>
        <v>#DIV/0!</v>
      </c>
      <c r="D57" s="58" t="e">
        <f t="shared" si="1"/>
        <v>#DIV/0!</v>
      </c>
      <c r="E57" s="41" t="s">
        <v>31</v>
      </c>
    </row>
    <row r="58" spans="1:14" ht="24" x14ac:dyDescent="0.25">
      <c r="A58" s="11" t="s">
        <v>23</v>
      </c>
      <c r="B58" s="59" t="e">
        <f>B45/B46</f>
        <v>#DIV/0!</v>
      </c>
      <c r="C58" s="59" t="e">
        <f t="shared" ref="C58:D58" si="2">C45/C46</f>
        <v>#DIV/0!</v>
      </c>
      <c r="D58" s="59" t="e">
        <f t="shared" si="2"/>
        <v>#DIV/0!</v>
      </c>
      <c r="E58" s="42" t="s">
        <v>38</v>
      </c>
    </row>
  </sheetData>
  <sheetProtection selectLockedCells="1"/>
  <mergeCells count="25">
    <mergeCell ref="A5:D5"/>
    <mergeCell ref="A3:D3"/>
    <mergeCell ref="A4:D4"/>
    <mergeCell ref="A6:D6"/>
    <mergeCell ref="A36:E36"/>
    <mergeCell ref="B19:D19"/>
    <mergeCell ref="A8:D8"/>
    <mergeCell ref="A7:D7"/>
    <mergeCell ref="A11:E11"/>
    <mergeCell ref="A31:E31"/>
    <mergeCell ref="A23:E26"/>
    <mergeCell ref="A22:E22"/>
    <mergeCell ref="B20:D20"/>
    <mergeCell ref="A54:E54"/>
    <mergeCell ref="A48:E48"/>
    <mergeCell ref="A9:D9"/>
    <mergeCell ref="B13:D13"/>
    <mergeCell ref="B12:D12"/>
    <mergeCell ref="B14:D14"/>
    <mergeCell ref="B15:D15"/>
    <mergeCell ref="B16:D16"/>
    <mergeCell ref="B17:D17"/>
    <mergeCell ref="B18:D18"/>
    <mergeCell ref="E49:E52"/>
    <mergeCell ref="E37:E46"/>
  </mergeCells>
  <phoneticPr fontId="4" type="noConversion"/>
  <conditionalFormatting sqref="B13:D13">
    <cfRule type="expression" dxfId="9" priority="15" stopIfTrue="1">
      <formula>OR($D$33=5, $D$33=0)</formula>
    </cfRule>
    <cfRule type="expression" dxfId="8" priority="16" stopIfTrue="1">
      <formula>$D$33=4</formula>
    </cfRule>
  </conditionalFormatting>
  <conditionalFormatting sqref="B14:D14">
    <cfRule type="expression" dxfId="7" priority="7" stopIfTrue="1">
      <formula>(YEAR(NOW()) - $D$34 &lt;6)</formula>
    </cfRule>
    <cfRule type="expression" dxfId="6" priority="9" stopIfTrue="1">
      <formula>(YEAR(NOW()) - $D$34) &gt;5</formula>
    </cfRule>
  </conditionalFormatting>
  <conditionalFormatting sqref="B15:D15">
    <cfRule type="expression" dxfId="5" priority="6" stopIfTrue="1">
      <formula>$D$35="Yes"</formula>
    </cfRule>
  </conditionalFormatting>
  <conditionalFormatting sqref="B17:D17">
    <cfRule type="expression" dxfId="4" priority="3" stopIfTrue="1">
      <formula>$D$56&lt;=1</formula>
    </cfRule>
    <cfRule type="expression" dxfId="3" priority="4" stopIfTrue="1">
      <formula>$D$56&gt;1</formula>
    </cfRule>
    <cfRule type="expression" dxfId="2" priority="5" stopIfTrue="1">
      <formula>"D56&gt;=1.5"</formula>
    </cfRule>
  </conditionalFormatting>
  <conditionalFormatting sqref="B18:D18">
    <cfRule type="expression" dxfId="1" priority="2" stopIfTrue="1">
      <formula>$B$18="Explanation Required"</formula>
    </cfRule>
  </conditionalFormatting>
  <conditionalFormatting sqref="B19:D19">
    <cfRule type="expression" dxfId="0" priority="1" stopIfTrue="1">
      <formula>$B$19="Explanation Required"</formula>
    </cfRule>
  </conditionalFormatting>
  <dataValidations count="3">
    <dataValidation type="list" allowBlank="1" showErrorMessage="1" promptTitle="Enter 'Yes' or 'None'" sqref="D35">
      <formula1>$J$12:$J$13</formula1>
    </dataValidation>
    <dataValidation type="list" allowBlank="1" showInputMessage="1" showErrorMessage="1" sqref="D33">
      <formula1>$M$1:$M$6</formula1>
    </dataValidation>
    <dataValidation type="list" allowBlank="1" showInputMessage="1" sqref="E5">
      <formula1>$L$2:$L$3</formula1>
    </dataValidation>
  </dataValidations>
  <pageMargins left="0.75" right="0.75" top="1" bottom="1" header="0.5" footer="0.5"/>
  <pageSetup scale="85" orientation="portrait" r:id="rId1"/>
  <headerFooter alignWithMargins="0">
    <oddFooter>&amp;L&amp;"Arial,Italic"&amp;8Confidential - Internal Use Only&amp;R&amp;8v1.0 10-5-2009</oddFooter>
  </headerFooter>
  <rowBreaks count="1" manualBreakCount="1">
    <brk id="27" max="16383" man="1"/>
  </rowBreaks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AD7B1AFBAAD54E91ED905D0E3BAEE6" ma:contentTypeVersion="0" ma:contentTypeDescription="Create a new document." ma:contentTypeScope="" ma:versionID="4e4dd577d161e27e345b0d0b5cb05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3BFB5E-B3E1-429D-8DE8-213C029A9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D433A8-59FC-499F-9182-FC0075B9C575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09DB7-98CB-41B1-9461-4B6FAD7D67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- Legal Review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Martin</dc:creator>
  <cp:lastModifiedBy>Bradley Martin</cp:lastModifiedBy>
  <cp:lastPrinted>2010-04-27T18:50:32Z</cp:lastPrinted>
  <dcterms:created xsi:type="dcterms:W3CDTF">2009-10-05T16:40:40Z</dcterms:created>
  <dcterms:modified xsi:type="dcterms:W3CDTF">2017-09-28T23:06:42Z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0x01010066AD7B1AFBAAD54E91ED905D0E3BAEE6</vt:lpwstr>
  </property>
</Properties>
</file>